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filterPrivacy="1" codeName="ThisWorkbook" defaultThemeVersion="166925"/>
  <xr:revisionPtr revIDLastSave="0" documentId="8_{9D8BCA17-921F-41F2-9387-269F15097752}" xr6:coauthVersionLast="47" xr6:coauthVersionMax="47" xr10:uidLastSave="{00000000-0000-0000-0000-000000000000}"/>
  <workbookProtection workbookAlgorithmName="SHA-512" workbookHashValue="es7Ypfn82sD8wkoPd1Tr1o4rMM17dYFLJPzjbo5APcwqaqNjWsmEzluH7w60imWuJunu5V6Z9VxSkJy2tBVH6Q==" workbookSaltValue="qBidG+6Bs014+aGNPhCSmw==" workbookSpinCount="100000" lockStructure="1"/>
  <bookViews>
    <workbookView xWindow="-120" yWindow="-120" windowWidth="29040" windowHeight="15840" xr2:uid="{57BBECA2-C1DD-4167-9CE9-77297FE8124F}"/>
  </bookViews>
  <sheets>
    <sheet name="D2L_DROPBOX_FILENAME_GENERATOR" sheetId="1" r:id="rId1"/>
    <sheet name="DATA" sheetId="2" state="hidden" r:id="rId2"/>
  </sheets>
  <definedNames>
    <definedName name="Capstone1">DATA!$C$15:$C$18</definedName>
    <definedName name="Capstone1_SUB">DATA!$G$15:$G$18</definedName>
    <definedName name="Capstone2">DATA!$C$25:$C$33</definedName>
    <definedName name="Capstone2_SUB">DATA!$G$25:$G$33</definedName>
    <definedName name="Code">DATA!$F$2:$F$33</definedName>
    <definedName name="CoreElective">DATA!$C$4:$C$9</definedName>
    <definedName name="CoreElective_SUB">DATA!$G$4:$G$9</definedName>
    <definedName name="Filename">DATA!$G$2:$G$33</definedName>
    <definedName name="Integer">DATA!$D$2:$D$33</definedName>
    <definedName name="Module">DATA!$B$2:$B$5</definedName>
    <definedName name="Submission">DATA!$C$2:$C$33</definedName>
    <definedName name="Text">DATA!$E$2:$E$33</definedName>
    <definedName name="USER_CPAID">D2L_DROPBOX_FILENAME_GENERATOR!$D$19</definedName>
    <definedName name="USER_Firstname">D2L_DROPBOX_FILENAME_GENERATOR!$D$16</definedName>
    <definedName name="USER_Int">D2L_DROPBOX_FILENAME_GENERATOR!$D$27</definedName>
    <definedName name="USER_Lastname">D2L_DROPBOX_FILENAME_GENERATOR!$D$17</definedName>
    <definedName name="USER_Module">D2L_DROPBOX_FILENAME_GENERATOR!$D$24</definedName>
    <definedName name="USER_Str">D2L_DROPBOX_FILENAME_GENERATOR!$D$28</definedName>
    <definedName name="USER_Submission">D2L_DROPBOX_FILENAME_GENERATOR!$D$25</definedName>
    <definedName name="USER_Team">D2L_DROPBOX_FILENAME_GENERATOR!$D$20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0" i="1" l="1"/>
  <c r="G16" i="2"/>
  <c r="G9" i="2"/>
  <c r="G8" i="2"/>
  <c r="G5" i="2"/>
  <c r="G6" i="2"/>
  <c r="G7" i="2"/>
  <c r="A16" i="1"/>
  <c r="A24" i="1"/>
  <c r="G33" i="2" l="1"/>
  <c r="G32" i="2"/>
  <c r="G31" i="2"/>
  <c r="G30" i="2"/>
  <c r="G29" i="2"/>
  <c r="G27" i="2"/>
  <c r="G28" i="2"/>
  <c r="G26" i="2"/>
  <c r="G18" i="2"/>
  <c r="G17" i="2"/>
  <c r="A25" i="1"/>
  <c r="C25" i="1" s="1"/>
  <c r="A28" i="1"/>
  <c r="C28" i="1" s="1"/>
  <c r="A27" i="1"/>
  <c r="E33" i="2"/>
  <c r="E32" i="2"/>
  <c r="E31" i="2"/>
  <c r="E28" i="2"/>
  <c r="E27" i="2"/>
  <c r="E26" i="2"/>
  <c r="E6" i="2"/>
  <c r="E7" i="2"/>
  <c r="E8" i="2"/>
  <c r="E9" i="2"/>
  <c r="E5" i="2"/>
  <c r="D30" i="2"/>
  <c r="D29" i="2"/>
  <c r="D33" i="2"/>
  <c r="D32" i="2"/>
  <c r="C24" i="1"/>
  <c r="A19" i="1"/>
  <c r="C19" i="1" s="1"/>
  <c r="A17" i="1"/>
  <c r="C17" i="1" s="1"/>
  <c r="C20" i="1"/>
  <c r="C27" i="1" l="1"/>
  <c r="A30" i="1" s="1"/>
  <c r="C16" i="1"/>
  <c r="D7" i="2"/>
  <c r="D30" i="1" a="1"/>
  <c r="D30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<sst xmlns="http://schemas.openxmlformats.org/spreadsheetml/2006/main" count="82" uniqueCount="61">
  <si>
    <t>CPA Canada Candidate Guide (pg. 26)</t>
  </si>
  <si>
    <t>CPA Canada Candidate Guide - Capstone 1 Addendum (pg. 16)</t>
  </si>
  <si>
    <t>CPA Canada Candidate Guide - Capstone 2 Addendum (pg. 15)</t>
  </si>
  <si>
    <t>Last updated: 2021-12-10</t>
  </si>
  <si>
    <t>Last updated: 2021-11-17</t>
  </si>
  <si>
    <t>Last updated: 2021-06-22</t>
  </si>
  <si>
    <t>https://www.cpacanada.ca/en/become-a-cpa/certification-resource-centre/resources-for-cpa-pep</t>
  </si>
  <si>
    <t>CPAWSB D2L Dropbox Filename Generator</t>
  </si>
  <si>
    <t>Last updated: 2022-02-13</t>
  </si>
  <si>
    <t>Please ensure you are using the most recent version.</t>
  </si>
  <si>
    <r>
      <t xml:space="preserve">Candidate Information </t>
    </r>
    <r>
      <rPr>
        <b/>
        <u/>
        <sz val="11"/>
        <color rgb="FFFF0000"/>
        <rFont val="Calibri"/>
        <family val="2"/>
        <scheme val="minor"/>
      </rPr>
      <t>(as it appears in D2L)</t>
    </r>
    <r>
      <rPr>
        <b/>
        <u/>
        <sz val="11"/>
        <color theme="1"/>
        <rFont val="Calibri"/>
        <family val="2"/>
        <scheme val="minor"/>
      </rPr>
      <t>:</t>
    </r>
  </si>
  <si>
    <t>7-digits or 8-digits, beginning with "4" or "6".</t>
  </si>
  <si>
    <t>Please enter a whole number.</t>
  </si>
  <si>
    <t>Submission Information:</t>
  </si>
  <si>
    <t>Please select from dropdown menu (to select, 'Submission' must be blank).</t>
  </si>
  <si>
    <t>Please select from dropdown menu (to select, 'Module' must not be blank).</t>
  </si>
  <si>
    <t>Please enter the name of the Activity/Case (no spaces).</t>
  </si>
  <si>
    <t>Filename:</t>
  </si>
  <si>
    <t>Please complete all yellow cells above to generate a valid 'filename'.</t>
  </si>
  <si>
    <t>If you encouter issues, or have any suggestions, please email (from an external email address):</t>
  </si>
  <si>
    <t>learnersupport@cpawsb.ca</t>
  </si>
  <si>
    <t>MODULE</t>
  </si>
  <si>
    <t>SUBMISSION</t>
  </si>
  <si>
    <t>INTEGER</t>
  </si>
  <si>
    <t>TEXT</t>
  </si>
  <si>
    <t>CODE</t>
  </si>
  <si>
    <t>FILENAME</t>
  </si>
  <si>
    <t>CoreElective</t>
  </si>
  <si>
    <t>Capstone1</t>
  </si>
  <si>
    <t>Capstone2</t>
  </si>
  <si>
    <t>OrientationWorkshop</t>
  </si>
  <si>
    <t>Activity</t>
  </si>
  <si>
    <t>OW</t>
  </si>
  <si>
    <t>ModuleWorkshop</t>
  </si>
  <si>
    <t>MW</t>
  </si>
  <si>
    <t>ModuleWorkshopPrework</t>
  </si>
  <si>
    <t>IntegratedProblem</t>
  </si>
  <si>
    <t>AssignmentSet</t>
  </si>
  <si>
    <t>IP</t>
  </si>
  <si>
    <t>PracticeCase</t>
  </si>
  <si>
    <t>PC</t>
  </si>
  <si>
    <t>IndividualSubmission</t>
  </si>
  <si>
    <t>Week</t>
  </si>
  <si>
    <t>ActivityName</t>
  </si>
  <si>
    <t>TeamSubmission</t>
  </si>
  <si>
    <t>TeamSubmissionRevision</t>
  </si>
  <si>
    <t>Day1</t>
  </si>
  <si>
    <t>D1</t>
  </si>
  <si>
    <t>Day2</t>
  </si>
  <si>
    <t>D2</t>
  </si>
  <si>
    <t>Day3</t>
  </si>
  <si>
    <t>D3</t>
  </si>
  <si>
    <t>Day2Mock</t>
  </si>
  <si>
    <t>Case</t>
  </si>
  <si>
    <t>MockD2</t>
  </si>
  <si>
    <t>Day3Mock</t>
  </si>
  <si>
    <t>MockD3</t>
  </si>
  <si>
    <t>ModuleWorkshopSurvey</t>
  </si>
  <si>
    <t>MW_Survey</t>
  </si>
  <si>
    <t>EndOfModuleSurvey</t>
  </si>
  <si>
    <t>CAP2_Survey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</si>
</sst>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i/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rgb="FF0070C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0" fillId="0" borderId="1" xfId="0" applyBorder="1" applyProtection="1">
      <protection locked="0"/>
    </xf>
    <xf numFmtId="0" fontId="0" fillId="0" borderId="0" xfId="0" applyAlignment="1" applyProtection="1">
      <alignment horizontal="left"/>
      <protection locked="0"/>
    </xf>
    <xf numFmtId="0" fontId="2" fillId="0" borderId="0" xfId="0" applyFont="1" applyProtection="1">
      <protection hidden="1"/>
    </xf>
    <xf numFmtId="0" fontId="0" fillId="0" borderId="2" xfId="0" applyBorder="1" applyProtection="1">
      <protection hidden="1"/>
    </xf>
    <xf numFmtId="0" fontId="1" fillId="0" borderId="0" xfId="0" applyFont="1" applyAlignment="1" applyProtection="1">
      <alignment horizontal="left"/>
      <protection hidden="1"/>
    </xf>
    <xf numFmtId="0" fontId="8" fillId="0" borderId="0" xfId="0" applyFont="1"/>
    <xf numFmtId="0" fontId="9" fillId="0" borderId="0" xfId="1" applyProtection="1"/>
    <xf numFmtId="0" fontId="5" fillId="0" borderId="0" xfId="0" applyFont="1"/>
    <xf numFmtId="164" fontId="8" fillId="0" borderId="0" xfId="0" applyNumberFormat="1" applyFont="1" applyAlignment="1">
      <alignment horizontal="left"/>
    </xf>
    <xf numFmtId="0" fontId="3" fillId="0" borderId="0" xfId="0" applyFont="1"/>
    <xf numFmtId="0" fontId="10" fillId="0" borderId="0" xfId="0" applyFont="1"/>
    <xf numFmtId="0" fontId="0" fillId="0" borderId="0" xfId="0" quotePrefix="1"/>
    <xf numFmtId="0" fontId="6" fillId="0" borderId="0" xfId="0" applyFont="1"/>
    <xf numFmtId="0" fontId="9" fillId="0" borderId="0" xfId="1" applyFill="1" applyBorder="1" applyProtection="1"/>
    <xf numFmtId="0" fontId="2" fillId="0" borderId="0" xfId="0" applyFont="1"/>
  </cellXfs>
  <cellStyles count="2">
    <cellStyle name="Hyperlink" xfId="1" builtinId="8"/>
    <cellStyle name="Normal" xfId="0" builtinId="0"/>
  </cellStyles>
  <dxfs count="7"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3</xdr:col>
      <xdr:colOff>2305050</xdr:colOff>
      <xdr:row>8</xdr:row>
      <xdr:rowOff>25697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0234DF8-FBC1-4427-B7F0-E769E6E1DD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675" y="381000"/>
          <a:ext cx="3543300" cy="1168697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7</xdr:col>
      <xdr:colOff>34275</xdr:colOff>
      <xdr:row>5</xdr:row>
      <xdr:rowOff>9525</xdr:rowOff>
    </xdr:from>
    <xdr:to>
      <xdr:col>17</xdr:col>
      <xdr:colOff>0</xdr:colOff>
      <xdr:row>30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84A628B-0032-4A58-BFD7-03B9287EC3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645000" y="962025"/>
          <a:ext cx="6061725" cy="48768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18</xdr:col>
      <xdr:colOff>11352</xdr:colOff>
      <xdr:row>5</xdr:row>
      <xdr:rowOff>9525</xdr:rowOff>
    </xdr:from>
    <xdr:to>
      <xdr:col>28</xdr:col>
      <xdr:colOff>0</xdr:colOff>
      <xdr:row>30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1E516CE-713D-4C7A-84CE-36D5CF0B71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3108227" y="962025"/>
          <a:ext cx="6084648" cy="48768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29</xdr:col>
      <xdr:colOff>13525</xdr:colOff>
      <xdr:row>5</xdr:row>
      <xdr:rowOff>0</xdr:rowOff>
    </xdr:from>
    <xdr:to>
      <xdr:col>39</xdr:col>
      <xdr:colOff>0</xdr:colOff>
      <xdr:row>39</xdr:row>
      <xdr:rowOff>46794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95EC365-9F17-496D-A062-C6A03E5736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3035450" y="952500"/>
          <a:ext cx="6082475" cy="6647619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cpacanada.ca/en/become-a-cpa/certification-resource-centre/resources-for-cpa-pep" TargetMode="External"/><Relationship Id="rId1" Type="http://schemas.openxmlformats.org/officeDocument/2006/relationships/hyperlink" Target="mailto:learnersupport@cpawsb.ca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FB4682-6EA6-40FB-B8B1-6735A8352109}">
  <sheetPr codeName="Sheet1"/>
  <dimension ref="A3:AD37"/>
  <sheetViews>
    <sheetView showGridLines="0" tabSelected="1" zoomScaleNormal="100" zoomScaleSheetLayoutView="100" workbookViewId="0">
      <selection activeCell="F18" sqref="F18"/>
    </sheetView>
  </sheetViews>
  <sheetFormatPr defaultRowHeight="15" x14ac:dyDescent="0.25"/>
  <cols>
    <col min="1" max="1" width="6.7109375" style="16" customWidth="1"/>
    <col min="2" max="2" width="2.7109375" customWidth="1"/>
    <col min="3" max="3" width="15.85546875" customWidth="1"/>
    <col min="4" max="4" width="37.140625" customWidth="1"/>
    <col min="5" max="5" width="2.7109375" customWidth="1"/>
    <col min="6" max="6" width="76.28515625" customWidth="1"/>
    <col min="7" max="7" width="2.7109375" customWidth="1"/>
  </cols>
  <sheetData>
    <row r="3" spans="1:30" x14ac:dyDescent="0.25">
      <c r="H3" t="s">
        <v>0</v>
      </c>
      <c r="S3" t="s">
        <v>1</v>
      </c>
      <c r="AD3" t="s">
        <v>2</v>
      </c>
    </row>
    <row r="4" spans="1:30" x14ac:dyDescent="0.25">
      <c r="H4" s="7" t="s">
        <v>3</v>
      </c>
      <c r="S4" s="7" t="s">
        <v>4</v>
      </c>
      <c r="AD4" s="7" t="s">
        <v>5</v>
      </c>
    </row>
    <row r="5" spans="1:30" x14ac:dyDescent="0.25">
      <c r="H5" s="8" t="s">
        <v>6</v>
      </c>
    </row>
    <row r="10" spans="1:30" ht="23.25" x14ac:dyDescent="0.35">
      <c r="B10" s="9" t="s">
        <v>7</v>
      </c>
    </row>
    <row r="11" spans="1:30" x14ac:dyDescent="0.25">
      <c r="B11" s="7" t="s">
        <v>8</v>
      </c>
      <c r="D11" s="10"/>
    </row>
    <row r="12" spans="1:30" x14ac:dyDescent="0.25">
      <c r="B12" s="7" t="s">
        <v>9</v>
      </c>
      <c r="D12" s="10"/>
    </row>
    <row r="14" spans="1:30" x14ac:dyDescent="0.25">
      <c r="B14" s="11" t="s">
        <v>10</v>
      </c>
      <c r="C14" s="11"/>
    </row>
    <row r="16" spans="1:30" x14ac:dyDescent="0.25">
      <c r="A16" s="4" t="b">
        <f>TRUE()</f>
        <v>1</v>
      </c>
      <c r="C16" s="6" t="str">
        <f>IFERROR(IF($A16,"First Name",""),"")</f>
        <v>First Name</v>
      </c>
      <c r="D16" s="2"/>
    </row>
    <row r="17" spans="1:10" x14ac:dyDescent="0.25">
      <c r="A17" s="4" t="b">
        <f>TRUE()</f>
        <v>1</v>
      </c>
      <c r="C17" s="6" t="str">
        <f>IFERROR(IF($A17,"Last Name",""),"")</f>
        <v>Last Name</v>
      </c>
      <c r="D17" s="2"/>
    </row>
    <row r="19" spans="1:10" x14ac:dyDescent="0.25">
      <c r="A19" s="4" t="b">
        <f>$D$24="Capstone2"</f>
        <v>0</v>
      </c>
      <c r="C19" s="6" t="str">
        <f>IFERROR(IF($A19,"CPA ID",""),"")</f>
        <v/>
      </c>
      <c r="D19" s="3"/>
      <c r="F19" s="12" t="s">
        <v>11</v>
      </c>
    </row>
    <row r="20" spans="1:10" x14ac:dyDescent="0.25">
      <c r="A20" s="4" t="b">
        <f>LEFT($D$25,4)="Team"</f>
        <v>0</v>
      </c>
      <c r="C20" s="6" t="str">
        <f>IFERROR(IF($A20,"Team #",""),"")</f>
        <v/>
      </c>
      <c r="D20" s="3"/>
      <c r="F20" s="12" t="s">
        <v>12</v>
      </c>
    </row>
    <row r="22" spans="1:10" x14ac:dyDescent="0.25">
      <c r="B22" s="11" t="s">
        <v>13</v>
      </c>
      <c r="C22" s="11"/>
    </row>
    <row r="24" spans="1:10" x14ac:dyDescent="0.25">
      <c r="A24" s="4" t="b">
        <f>TRUE()</f>
        <v>1</v>
      </c>
      <c r="C24" s="6" t="str">
        <f>IF(A24,"Module","")</f>
        <v>Module</v>
      </c>
      <c r="D24" s="2"/>
      <c r="F24" s="12" t="s">
        <v>14</v>
      </c>
    </row>
    <row r="25" spans="1:10" x14ac:dyDescent="0.25">
      <c r="A25" s="4" t="b">
        <f>TRUE()</f>
        <v>1</v>
      </c>
      <c r="C25" s="6" t="str">
        <f>IF(A25,"Submission","")</f>
        <v>Submission</v>
      </c>
      <c r="D25" s="2"/>
      <c r="F25" s="12" t="s">
        <v>15</v>
      </c>
    </row>
    <row r="27" spans="1:10" x14ac:dyDescent="0.25">
      <c r="A27" s="4" t="b">
        <f>AND(LEN($D$24)&gt;0,LEN($D$25)&gt;0)</f>
        <v>0</v>
      </c>
      <c r="C27" s="6" t="str">
        <f>IFERROR(IF($A27,_xlfn.XLOOKUP($D$25,Submission,Integer),""),"")</f>
        <v/>
      </c>
      <c r="D27" s="3"/>
      <c r="F27" s="12" t="s">
        <v>12</v>
      </c>
    </row>
    <row r="28" spans="1:10" x14ac:dyDescent="0.25">
      <c r="A28" s="4" t="b">
        <f>AND(LEN($D$24)&gt;0,LEN($D$25)&gt;0)</f>
        <v>0</v>
      </c>
      <c r="C28" s="6" t="str">
        <f>IFERROR(IF($A28,_xlfn.XLOOKUP($D$25,Submission,Text),""),"")</f>
        <v/>
      </c>
      <c r="D28" s="3"/>
      <c r="F28" s="12" t="s">
        <v>16</v>
      </c>
    </row>
    <row r="29" spans="1:10" ht="15.75" thickBot="1" x14ac:dyDescent="0.3">
      <c r="J29" s="13"/>
    </row>
    <row r="30" spans="1:10" ht="15.75" thickBot="1" x14ac:dyDescent="0.3">
      <c r="A30" s="4" t="b">
        <f>AND(IF(A16,LEN(D16)&gt;0,TRUE),IF(A17,LEN(D17)&gt;0,TRUE),IF(A19,LEN(D19)&gt;0,TRUE),IF(A20,LEN(D20)&gt;0,TRUE),IF(A24,LEN(D24)&gt;0,TRUE),IF(A25,LEN(D25)&gt;0,TRUE),IF(LEN(C27)&gt;0,LEN(D27)&gt;0,TRUE),IF(LEN(C28)&gt;0,LEN(D28)&gt;0,TRUE))</f>
        <v>0</v>
      </c>
      <c r="C30" s="11" t="s">
        <v>17</v>
      </c>
      <c r="D30" s="5" t="str" cm="1">
        <f t="array" aca="1" ref="D30" ca="1">IFERROR(IF(A30,_xlfn.XLOOKUP(USER_Submission,INDIRECT(USER_Module),INDIRECT(USER_Module&amp;"_SUB")),""),"")</f>
        <v/>
      </c>
    </row>
    <row r="32" spans="1:10" x14ac:dyDescent="0.25">
      <c r="B32" s="14" t="s">
        <v>18</v>
      </c>
    </row>
    <row r="33" spans="2:19" x14ac:dyDescent="0.25">
      <c r="B33" s="14"/>
    </row>
    <row r="34" spans="2:19" x14ac:dyDescent="0.25">
      <c r="B34" s="14" t="s">
        <v>19</v>
      </c>
    </row>
    <row r="35" spans="2:19" x14ac:dyDescent="0.25">
      <c r="B35" s="15" t="s">
        <v>20</v>
      </c>
    </row>
    <row r="36" spans="2:19" x14ac:dyDescent="0.25">
      <c r="C36" s="15"/>
    </row>
    <row r="37" spans="2:19" x14ac:dyDescent="0.25">
      <c r="S37" s="8"/>
    </row>
  </sheetData>
  <sheetProtection algorithmName="SHA-512" hashValue="9C116vQT+lQeQ17ZPtC/yQ9yjP32geKNceqyd01XV+J13NpdqqzBxhOzCPGzNnjGMdu8g/vzWeRKjnVgG3/SpA==" saltValue="kgw2M7bEXdHslejtiE/V1Q==" spinCount="100000" sheet="1" objects="1" scenarios="1"/>
  <conditionalFormatting sqref="D30">
    <cfRule type="expression" dxfId="6" priority="18">
      <formula>A30</formula>
    </cfRule>
    <cfRule type="expression" dxfId="5" priority="19">
      <formula>NOT(A30)</formula>
    </cfRule>
  </conditionalFormatting>
  <conditionalFormatting sqref="D16:D28">
    <cfRule type="expression" dxfId="4" priority="3">
      <formula>AND(LEN($C16)&gt;0,ISBLANK(D16))</formula>
    </cfRule>
    <cfRule type="expression" dxfId="3" priority="29">
      <formula>AND($A16=TRUE,LEN($C16)&gt;0)</formula>
    </cfRule>
  </conditionalFormatting>
  <conditionalFormatting sqref="D16:F28">
    <cfRule type="expression" dxfId="2" priority="28">
      <formula>LEN($C16)=0</formula>
    </cfRule>
  </conditionalFormatting>
  <conditionalFormatting sqref="D25">
    <cfRule type="expression" dxfId="1" priority="23">
      <formula>AND(ISBLANK(D24),LEN(D25)&gt;0)</formula>
    </cfRule>
  </conditionalFormatting>
  <conditionalFormatting sqref="D24">
    <cfRule type="expression" dxfId="0" priority="1">
      <formula>LEN($D$25)&gt;0</formula>
    </cfRule>
  </conditionalFormatting>
  <dataValidations count="6">
    <dataValidation type="list" allowBlank="1" showInputMessage="1" showErrorMessage="1" sqref="D25" xr:uid="{6EAB4FC2-5224-4B33-845F-0E5B0C22D8F7}">
      <formula1>INDIRECT(D24)</formula1>
    </dataValidation>
    <dataValidation type="whole" allowBlank="1" showInputMessage="1" showErrorMessage="1" sqref="D20" xr:uid="{5BF1F352-9992-45B3-A132-9F6A088BF005}">
      <formula1>1</formula1>
      <formula2>999</formula2>
    </dataValidation>
    <dataValidation type="custom" showInputMessage="1" showErrorMessage="1" sqref="D19" xr:uid="{C142C3C8-DE62-4F40-9ACA-4EDF3D995647}">
      <formula1>OR(AND(D19&gt;=4000000,D19&lt;=4999999),AND(D19&gt;=60000000,D19&lt;=69999999))</formula1>
    </dataValidation>
    <dataValidation type="list" allowBlank="1" showInputMessage="1" showErrorMessage="1" sqref="D24" xr:uid="{54AF2786-0AA4-4354-84EC-854978D7EFD7}">
      <formula1>IF(D25="",INDIRECT($C24),INDIRECT("FakeRange"))</formula1>
    </dataValidation>
    <dataValidation type="whole" allowBlank="1" showInputMessage="1" showErrorMessage="1" sqref="D27" xr:uid="{B1264AC8-A553-444B-8A04-F1C686DB9E07}">
      <formula1>1</formula1>
      <formula2>8</formula2>
    </dataValidation>
    <dataValidation type="custom" allowBlank="1" showInputMessage="1" showErrorMessage="1" sqref="D28" xr:uid="{699518C6-409E-4D8E-B97A-86A7187DBE1D}">
      <formula1>D28=SUBSTITUTE(D28," ","")</formula1>
    </dataValidation>
  </dataValidations>
  <hyperlinks>
    <hyperlink ref="B35" r:id="rId1" xr:uid="{1FADC667-FA02-4CF2-B29F-3AC4E6D281CB}"/>
    <hyperlink ref="H5" r:id="rId2" xr:uid="{BD81DD39-05C2-4380-BF7D-629DEBC1D2C5}"/>
  </hyperlinks>
  <pageMargins left="0.7" right="0.7" top="0.75" bottom="0.75" header="0.3" footer="0.3"/>
  <pageSetup orientation="portrait" horizontalDpi="1200" verticalDpi="120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63BADB-D73A-4349-B22B-FCB8BEA904B2}">
  <sheetPr codeName="Sheet2"/>
  <dimension ref="B1:G33"/>
  <sheetViews>
    <sheetView workbookViewId="0">
      <pane ySplit="1" topLeftCell="A2" activePane="bottomLeft" state="frozen"/>
      <selection pane="bottomLeft"/>
    </sheetView>
  </sheetViews>
  <sheetFormatPr defaultRowHeight="15" x14ac:dyDescent="0.25"/>
  <cols>
    <col min="1" max="1" width="2.7109375" customWidth="1"/>
    <col min="2" max="3" width="27.42578125" customWidth="1"/>
    <col min="4" max="5" width="16.42578125" customWidth="1"/>
    <col min="6" max="6" width="12.85546875" customWidth="1"/>
    <col min="7" max="7" width="28" customWidth="1"/>
  </cols>
  <sheetData>
    <row r="1" spans="2:7" s="1" customFormat="1" x14ac:dyDescent="0.25">
      <c r="B1" s="1" t="s">
        <v>21</v>
      </c>
      <c r="C1" s="1" t="s">
        <v>22</v>
      </c>
      <c r="D1" s="1" t="s">
        <v>23</v>
      </c>
      <c r="E1" s="1" t="s">
        <v>24</v>
      </c>
      <c r="F1" s="1" t="s">
        <v>25</v>
      </c>
      <c r="G1" s="1" t="s">
        <v>26</v>
      </c>
    </row>
    <row r="3" spans="2:7" x14ac:dyDescent="0.25">
      <c r="B3" t="s">
        <v>27</v>
      </c>
      <c r="C3" s="1" t="s">
        <v>27</v>
      </c>
      <c r="D3" s="1"/>
    </row>
    <row r="4" spans="2:7" x14ac:dyDescent="0.25">
      <c r="B4" t="s">
        <v>28</v>
      </c>
    </row>
    <row r="5" spans="2:7" x14ac:dyDescent="0.25">
      <c r="B5" t="s">
        <v>29</v>
      </c>
      <c r="C5" t="s">
        <v>30</v>
      </c>
      <c r="D5" t="s">
        <v>31</v>
      </c>
      <c r="E5" t="e">
        <f>NA()</f>
        <v>#N/A</v>
      </c>
      <c r="F5" t="s">
        <v>32</v>
      </c>
      <c r="G5" t="str">
        <f>_xlfn.CONCAT(USER_Lastname,USER_Firstname,"-",F5,USER_Int)</f>
        <v>-OW</v>
      </c>
    </row>
    <row r="6" spans="2:7" x14ac:dyDescent="0.25">
      <c r="C6" t="s">
        <v>33</v>
      </c>
      <c r="D6" t="s">
        <v>31</v>
      </c>
      <c r="E6" t="e">
        <f>NA()</f>
        <v>#N/A</v>
      </c>
      <c r="F6" t="s">
        <v>34</v>
      </c>
      <c r="G6" t="str">
        <f>_xlfn.CONCAT(USER_Lastname,USER_Firstname,"-",F6,USER_Int)</f>
        <v>-MW</v>
      </c>
    </row>
    <row r="7" spans="2:7" x14ac:dyDescent="0.25">
      <c r="C7" t="s">
        <v>35</v>
      </c>
      <c r="D7" t="e">
        <f>NA()</f>
        <v>#N/A</v>
      </c>
      <c r="E7" t="e">
        <f>NA()</f>
        <v>#N/A</v>
      </c>
      <c r="F7" t="s">
        <v>34</v>
      </c>
      <c r="G7" t="str">
        <f>_xlfn.CONCAT(USER_Lastname,USER_Firstname,"-",F7)</f>
        <v>-MW</v>
      </c>
    </row>
    <row r="8" spans="2:7" x14ac:dyDescent="0.25">
      <c r="C8" t="s">
        <v>36</v>
      </c>
      <c r="D8" t="s">
        <v>37</v>
      </c>
      <c r="E8" t="e">
        <f>NA()</f>
        <v>#N/A</v>
      </c>
      <c r="F8" t="s">
        <v>38</v>
      </c>
      <c r="G8" t="str">
        <f>_xlfn.CONCAT(USER_Lastname,USER_Firstname,"-",F8,USER_Int)</f>
        <v>-IP</v>
      </c>
    </row>
    <row r="9" spans="2:7" x14ac:dyDescent="0.25">
      <c r="C9" t="s">
        <v>39</v>
      </c>
      <c r="D9" t="s">
        <v>37</v>
      </c>
      <c r="E9" t="e">
        <f>NA()</f>
        <v>#N/A</v>
      </c>
      <c r="F9" t="s">
        <v>40</v>
      </c>
      <c r="G9" t="str">
        <f>_xlfn.CONCAT(USER_Lastname,USER_Firstname,"-",F9,USER_Int)</f>
        <v>-PC</v>
      </c>
    </row>
    <row r="14" spans="2:7" x14ac:dyDescent="0.25">
      <c r="C14" s="1" t="s">
        <v>28</v>
      </c>
    </row>
    <row r="16" spans="2:7" x14ac:dyDescent="0.25">
      <c r="C16" t="s">
        <v>41</v>
      </c>
      <c r="D16" t="s">
        <v>42</v>
      </c>
      <c r="E16" t="s">
        <v>43</v>
      </c>
      <c r="F16" t="s">
        <v>42</v>
      </c>
      <c r="G16" t="str">
        <f>_xlfn.CONCAT(USER_Lastname,USER_Firstname,"-",F16,USER_Int,"-",USER_Str)</f>
        <v>-Week-</v>
      </c>
    </row>
    <row r="17" spans="3:7" x14ac:dyDescent="0.25">
      <c r="C17" t="s">
        <v>44</v>
      </c>
      <c r="D17" t="s">
        <v>42</v>
      </c>
      <c r="E17" t="s">
        <v>43</v>
      </c>
      <c r="F17" t="s">
        <v>42</v>
      </c>
      <c r="G17" t="str">
        <f>_xlfn.CONCAT("Team",USER_Team,"-",F17,USER_Int,"-",USER_Str)</f>
        <v>Team-Week-</v>
      </c>
    </row>
    <row r="18" spans="3:7" x14ac:dyDescent="0.25">
      <c r="C18" t="s">
        <v>45</v>
      </c>
      <c r="D18" t="s">
        <v>42</v>
      </c>
      <c r="E18" t="s">
        <v>43</v>
      </c>
      <c r="F18" t="s">
        <v>42</v>
      </c>
      <c r="G18" t="str">
        <f>_xlfn.CONCAT("Team",USER_Team,"-",F18,USER_Int,"-",USER_Str,"-R")</f>
        <v>Team-Week--R</v>
      </c>
    </row>
    <row r="24" spans="3:7" x14ac:dyDescent="0.25">
      <c r="C24" s="1" t="s">
        <v>29</v>
      </c>
    </row>
    <row r="26" spans="3:7" x14ac:dyDescent="0.25">
      <c r="C26" t="s">
        <v>46</v>
      </c>
      <c r="D26" t="s">
        <v>42</v>
      </c>
      <c r="E26" t="e">
        <f>NA()</f>
        <v>#N/A</v>
      </c>
      <c r="F26" t="s">
        <v>47</v>
      </c>
      <c r="G26" t="str">
        <f>_xlfn.CONCAT(USER_CPAID,"_","W",USER_Int,F26)</f>
        <v>_WD1</v>
      </c>
    </row>
    <row r="27" spans="3:7" x14ac:dyDescent="0.25">
      <c r="C27" t="s">
        <v>48</v>
      </c>
      <c r="D27" t="s">
        <v>42</v>
      </c>
      <c r="E27" t="e">
        <f>NA()</f>
        <v>#N/A</v>
      </c>
      <c r="F27" t="s">
        <v>49</v>
      </c>
      <c r="G27" t="str">
        <f>_xlfn.CONCAT(USER_CPAID,"_","W",USER_Int,F27)</f>
        <v>_WD2</v>
      </c>
    </row>
    <row r="28" spans="3:7" x14ac:dyDescent="0.25">
      <c r="C28" t="s">
        <v>50</v>
      </c>
      <c r="D28" t="s">
        <v>42</v>
      </c>
      <c r="E28" t="e">
        <f>NA()</f>
        <v>#N/A</v>
      </c>
      <c r="F28" t="s">
        <v>51</v>
      </c>
      <c r="G28" t="str">
        <f>_xlfn.CONCAT(USER_CPAID,"_","W",USER_Int,F28)</f>
        <v>_WD3</v>
      </c>
    </row>
    <row r="29" spans="3:7" x14ac:dyDescent="0.25">
      <c r="C29" t="s">
        <v>52</v>
      </c>
      <c r="D29" t="e">
        <f>NA()</f>
        <v>#N/A</v>
      </c>
      <c r="E29" t="s">
        <v>53</v>
      </c>
      <c r="F29" t="s">
        <v>54</v>
      </c>
      <c r="G29" t="str">
        <f>_xlfn.CONCAT(USER_CPAID,"_",F29,"_",USER_Str)</f>
        <v>_MockD2_</v>
      </c>
    </row>
    <row r="30" spans="3:7" x14ac:dyDescent="0.25">
      <c r="C30" t="s">
        <v>55</v>
      </c>
      <c r="D30" t="e">
        <f>NA()</f>
        <v>#N/A</v>
      </c>
      <c r="E30" t="s">
        <v>53</v>
      </c>
      <c r="F30" t="s">
        <v>56</v>
      </c>
      <c r="G30" t="str">
        <f>_xlfn.CONCAT(USER_CPAID,"_",F30,"_",USER_Str)</f>
        <v>_MockD3_</v>
      </c>
    </row>
    <row r="31" spans="3:7" x14ac:dyDescent="0.25">
      <c r="C31" t="s">
        <v>33</v>
      </c>
      <c r="D31" t="s">
        <v>31</v>
      </c>
      <c r="E31" t="e">
        <f>NA()</f>
        <v>#N/A</v>
      </c>
      <c r="F31" t="s">
        <v>34</v>
      </c>
      <c r="G31" t="str">
        <f>_xlfn.CONCAT(USER_CPAID,"_",F31,USER_Int)</f>
        <v>_MW</v>
      </c>
    </row>
    <row r="32" spans="3:7" x14ac:dyDescent="0.25">
      <c r="C32" t="s">
        <v>57</v>
      </c>
      <c r="D32" t="e">
        <f>NA()</f>
        <v>#N/A</v>
      </c>
      <c r="E32" t="e">
        <f>NA()</f>
        <v>#N/A</v>
      </c>
      <c r="F32" t="s">
        <v>58</v>
      </c>
      <c r="G32" t="str">
        <f>_xlfn.CONCAT(USER_CPAID,"_",F32)</f>
        <v>_MW_Survey</v>
      </c>
    </row>
    <row r="33" spans="3:7" x14ac:dyDescent="0.25">
      <c r="C33" t="s">
        <v>59</v>
      </c>
      <c r="D33" t="e">
        <f>NA()</f>
        <v>#N/A</v>
      </c>
      <c r="E33" t="e">
        <f>NA()</f>
        <v>#N/A</v>
      </c>
      <c r="F33" t="s">
        <v>60</v>
      </c>
      <c r="G33" t="str">
        <f>_xlfn.CONCAT(USER_CPAID,"_",F33)</f>
        <v>_CAP2_Survey</v>
      </c>
    </row>
  </sheetData>
  <phoneticPr fontId="4" type="noConversion"/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ategory xmlns="60f0dc44-77e4-4217-8016-6e5c5eb0b6fc">Enter Choice #1</Category>
    <Tags xmlns="60f0dc44-77e4-4217-8016-6e5c5eb0b6fc" xsi:nil="true"/>
    <Status xmlns="60f0dc44-77e4-4217-8016-6e5c5eb0b6fc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FF3E570CFB6FA408770CA2FB75E6528" ma:contentTypeVersion="17" ma:contentTypeDescription="Create a new document." ma:contentTypeScope="" ma:versionID="1befd40f6cfe947c6b29efbaf65ef0ca">
  <xsd:schema xmlns:xsd="http://www.w3.org/2001/XMLSchema" xmlns:xs="http://www.w3.org/2001/XMLSchema" xmlns:p="http://schemas.microsoft.com/office/2006/metadata/properties" xmlns:ns2="60f0dc44-77e4-4217-8016-6e5c5eb0b6fc" xmlns:ns3="0f232120-71fa-485a-9c44-fb1d052e2242" targetNamespace="http://schemas.microsoft.com/office/2006/metadata/properties" ma:root="true" ma:fieldsID="6eaae14ab6ce597e26fb1313c3baa17f" ns2:_="" ns3:_="">
    <xsd:import namespace="60f0dc44-77e4-4217-8016-6e5c5eb0b6fc"/>
    <xsd:import namespace="0f232120-71fa-485a-9c44-fb1d052e224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Tags" minOccurs="0"/>
                <xsd:element ref="ns2:Category" minOccurs="0"/>
                <xsd:element ref="ns2:MediaLengthInSeconds" minOccurs="0"/>
                <xsd:element ref="ns2: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0dc44-77e4-4217-8016-6e5c5eb0b6f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Tags" ma:index="20" nillable="true" ma:displayName="Tags" ma:internalName="Tags">
      <xsd:simpleType>
        <xsd:restriction base="dms:Text">
          <xsd:maxLength value="255"/>
        </xsd:restriction>
      </xsd:simpleType>
    </xsd:element>
    <xsd:element name="Category" ma:index="21" nillable="true" ma:displayName="Category" ma:default="Enter Choice #1" ma:format="Dropdown" ma:internalName="Category">
      <xsd:simpleType>
        <xsd:restriction base="dms:Choice">
          <xsd:enumeration value="Enter Choice #1"/>
          <xsd:enumeration value="Enter Choice #2"/>
          <xsd:enumeration value="Enter Choice #3"/>
        </xsd:restriction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Status" ma:index="23" nillable="true" ma:displayName="Status" ma:format="Dropdown" ma:internalName="Status">
      <xsd:simpleType>
        <xsd:restriction base="dms:Choice">
          <xsd:enumeration value="Pending"/>
          <xsd:enumeration value="Completed"/>
          <xsd:enumeration value="In progres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232120-71fa-485a-9c44-fb1d052e2242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83889EB-31A0-4A62-9373-7B47D1A0C30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F41B82D-267A-45DE-A36A-E2EE781CD071}">
  <ds:schemaRefs>
    <ds:schemaRef ds:uri="http://schemas.microsoft.com/office/2006/metadata/properties"/>
    <ds:schemaRef ds:uri="http://schemas.microsoft.com/office/infopath/2007/PartnerControls"/>
    <ds:schemaRef ds:uri="60f0dc44-77e4-4217-8016-6e5c5eb0b6fc"/>
  </ds:schemaRefs>
</ds:datastoreItem>
</file>

<file path=customXml/itemProps3.xml><?xml version="1.0" encoding="utf-8"?>
<ds:datastoreItem xmlns:ds="http://schemas.openxmlformats.org/officeDocument/2006/customXml" ds:itemID="{6C04D367-A8C7-453C-B62C-E68BD24F41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0f0dc44-77e4-4217-8016-6e5c5eb0b6fc"/>
    <ds:schemaRef ds:uri="0f232120-71fa-485a-9c44-fb1d052e224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20</vt:i4>
      </vt:variant>
    </vt:vector>
  </HeadingPairs>
  <TitlesOfParts>
    <vt:vector size="22" baseType="lpstr">
      <vt:lpstr>D2L_DROPBOX_FILENAME_GENERATOR</vt:lpstr>
      <vt:lpstr>DATA</vt:lpstr>
      <vt:lpstr>Capstone1</vt:lpstr>
      <vt:lpstr>Capstone1_SUB</vt:lpstr>
      <vt:lpstr>Capstone2</vt:lpstr>
      <vt:lpstr>Capstone2_SUB</vt:lpstr>
      <vt:lpstr>Code</vt:lpstr>
      <vt:lpstr>CoreElective</vt:lpstr>
      <vt:lpstr>CoreElective_SUB</vt:lpstr>
      <vt:lpstr>Filename</vt:lpstr>
      <vt:lpstr>Integer</vt:lpstr>
      <vt:lpstr>Module</vt:lpstr>
      <vt:lpstr>Submission</vt:lpstr>
      <vt:lpstr>Text</vt:lpstr>
      <vt:lpstr>USER_CPAID</vt:lpstr>
      <vt:lpstr>USER_Firstname</vt:lpstr>
      <vt:lpstr>USER_Int</vt:lpstr>
      <vt:lpstr>USER_Lastname</vt:lpstr>
      <vt:lpstr>USER_Module</vt:lpstr>
      <vt:lpstr>USER_Str</vt:lpstr>
      <vt:lpstr>USER_Submission</vt:lpstr>
      <vt:lpstr>USER_Team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2020-09-28T15:07:36Z</dcterms:created>
  <dcterms:modified xsi:type="dcterms:W3CDTF">2022-02-25T00:15:20Z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0x0101005FF3E570CFB6FA408770CA2FB75E6528</vt:lpwstr>
  </property>
</Properties>
</file>